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firstSheet="1" activeTab="1"/>
  </bookViews>
  <sheets>
    <sheet name="Prime" sheetId="1" state="hidden" r:id="rId1"/>
    <sheet name="Evolution Résultat 2020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P9" i="1" l="1"/>
  <c r="Q6" i="1" l="1"/>
  <c r="R6" i="1" s="1"/>
  <c r="J28" i="1" s="1"/>
  <c r="Q5" i="1"/>
  <c r="R5" i="1" s="1"/>
  <c r="J17" i="1" s="1"/>
  <c r="Q3" i="1"/>
  <c r="R3" i="1" s="1"/>
  <c r="Q4" i="1"/>
  <c r="P7" i="1"/>
  <c r="Q7" i="1" s="1"/>
  <c r="R7" i="1" s="1"/>
  <c r="J16" i="1" l="1"/>
  <c r="J27" i="1"/>
  <c r="J37" i="1"/>
  <c r="J6" i="1"/>
  <c r="R4" i="1"/>
  <c r="J7" i="1" s="1"/>
  <c r="Q9" i="1"/>
  <c r="R9" i="1" s="1"/>
  <c r="J38" i="1" s="1"/>
</calcChain>
</file>

<file path=xl/sharedStrings.xml><?xml version="1.0" encoding="utf-8"?>
<sst xmlns="http://schemas.openxmlformats.org/spreadsheetml/2006/main" count="88" uniqueCount="40">
  <si>
    <t>Réseau</t>
  </si>
  <si>
    <t>Ebit Adjusted eni France</t>
  </si>
  <si>
    <t>70 - 84</t>
  </si>
  <si>
    <t>85 - 99</t>
  </si>
  <si>
    <t>100 - 115</t>
  </si>
  <si>
    <t>116 - 130</t>
  </si>
  <si>
    <t>Ebit adjusted
BU</t>
  </si>
  <si>
    <t>G&amp;A et Supply</t>
  </si>
  <si>
    <t>Réel</t>
  </si>
  <si>
    <t>BO</t>
  </si>
  <si>
    <t>Supply</t>
  </si>
  <si>
    <t>Variation</t>
  </si>
  <si>
    <t>Wholesale</t>
  </si>
  <si>
    <t>Lub</t>
  </si>
  <si>
    <t>TOTAL</t>
  </si>
  <si>
    <t xml:space="preserve">Ebit Réseau
</t>
  </si>
  <si>
    <t>% réalisé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</si>
  <si>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</si>
  <si>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</si>
  <si>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</si>
  <si>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</si>
  <si>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</si>
  <si>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</si>
  <si>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</si>
  <si>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</si>
  <si>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Lubrifiant</t>
  </si>
  <si>
    <t xml:space="preserve">BO </t>
  </si>
  <si>
    <t>EBIT Adjusted ENI France</t>
  </si>
  <si>
    <t>EBIT Adjusted BU (Réseau et Extra Réseau)</t>
  </si>
  <si>
    <t>Février</t>
  </si>
  <si>
    <t>Août</t>
  </si>
  <si>
    <t>%  Réel/Budget EBIT Adjusted ENI France</t>
  </si>
  <si>
    <t>%  Réel/Budget EBIT Adjusted Réseau</t>
  </si>
  <si>
    <t>%  Réel/Budget EBIT Adjusted Réseau &amp; Extra Réseau</t>
  </si>
  <si>
    <t>&lt;70</t>
  </si>
  <si>
    <t>Lubs</t>
  </si>
  <si>
    <t>Ebit adj
Lubs</t>
  </si>
  <si>
    <t>Ebit adj
Wholesale</t>
  </si>
  <si>
    <t>%  Réel/Budget EBIT Adjusted Wholesale</t>
  </si>
  <si>
    <t>%  Réel/Budget EBIT Adjusted 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</si>
</sst>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_-&quot;L.&quot;\ * #,##0_-;\-&quot;L.&quot;\ * #,##0_-;_-&quot;L.&quot;\ * &quot;-&quot;_-;_-@_-"/>
    <numFmt numFmtId="166" formatCode="_-* #,##0_-;\-* #,##0_-;_-* &quot;-&quot;_-;_-@_-"/>
    <numFmt numFmtId="167" formatCode="_-&quot;L.&quot;\ * #,##0.00_-;\-&quot;L.&quot;\ * #,##0.00_-;_-&quot;L.&quot;\ * &quot;-&quot;??_-;_-@_-"/>
    <numFmt numFmtId="168" formatCode="_-* #,##0.00_-;\-* #,##0.00_-;_-* &quot;-&quot;??_-;_-@_-"/>
    <numFmt numFmtId="169" formatCode="_-* #,##0.00\ _D_M_-;\-* #,##0.00\ _D_M_-;_-* &quot;-&quot;??\ _D_M_-;_-@_-"/>
    <numFmt numFmtId="170" formatCode="_-&quot;öS&quot;\ * #,##0_-;\-&quot;öS&quot;\ * #,##0_-;_-&quot;öS&quot;\ * &quot;-&quot;_-;_-@_-"/>
    <numFmt numFmtId="171" formatCode="_-&quot;öS&quot;\ * #,##0.00_-;\-&quot;öS&quot;\ * #,##0.00_-;_-&quot;öS&quot;\ * &quot;-&quot;??_-;_-@_-"/>
    <numFmt numFmtId="172" formatCode="General_)"/>
    <numFmt numFmtId="173" formatCode="_-* #,##0.00\ [$€]_-;\-* #,##0.00\ [$€]_-;_-* &quot;-&quot;??\ [$€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0"/>
      <name val="Arial"/>
      <family val="2"/>
    </font>
    <font>
      <sz val="12"/>
      <name val="Century Schoolbook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8.9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4"/>
      <name val="Arial"/>
      <family val="2"/>
    </font>
    <font>
      <b/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color indexed="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</font>
    <font>
      <b/>
      <sz val="11"/>
      <color indexed="63"/>
      <name val="Calibri"/>
      <family val="2"/>
      <charset val="238"/>
    </font>
    <font>
      <sz val="8"/>
      <name val="Courier New"/>
      <family val="3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ahoma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" fillId="0" borderId="5" applyNumberFormat="0" applyFont="0" applyBorder="0" applyAlignment="0">
      <alignment vertical="center"/>
    </xf>
    <xf numFmtId="0" fontId="10" fillId="0" borderId="20" applyNumberFormat="0"/>
    <xf numFmtId="0" fontId="13" fillId="0" borderId="20" applyNumberFormat="0"/>
    <xf numFmtId="0" fontId="14" fillId="0" borderId="0"/>
    <xf numFmtId="0" fontId="15" fillId="22" borderId="0" applyNumberFormat="0"/>
    <xf numFmtId="0" fontId="10" fillId="22" borderId="0" applyNumberFormat="0" applyFont="0" applyFill="0" applyBorder="0" applyAlignment="0" applyProtection="0"/>
    <xf numFmtId="0" fontId="16" fillId="0" borderId="21">
      <alignment horizontal="center" wrapText="1"/>
    </xf>
    <xf numFmtId="0" fontId="17" fillId="0" borderId="22" applyNumberFormat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9" borderId="23" applyNumberFormat="0" applyAlignment="0" applyProtection="0"/>
    <xf numFmtId="0" fontId="27" fillId="0" borderId="28" applyNumberFormat="0" applyFill="0" applyAlignment="0" applyProtection="0"/>
    <xf numFmtId="166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/>
    <xf numFmtId="0" fontId="2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30" fillId="0" borderId="0"/>
    <xf numFmtId="0" fontId="5" fillId="26" borderId="29" applyNumberFormat="0" applyFont="0" applyAlignment="0" applyProtection="0"/>
    <xf numFmtId="0" fontId="31" fillId="23" borderId="30" applyNumberFormat="0" applyAlignment="0" applyProtection="0"/>
    <xf numFmtId="172" fontId="32" fillId="0" borderId="0" applyFill="0" applyBorder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165" fontId="5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2" fillId="3" borderId="9" xfId="0" applyFont="1" applyFill="1" applyBorder="1"/>
    <xf numFmtId="0" fontId="2" fillId="0" borderId="0" xfId="0" applyFont="1"/>
    <xf numFmtId="0" fontId="0" fillId="0" borderId="14" xfId="0" applyBorder="1"/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4" fillId="27" borderId="5" xfId="0" applyNumberFormat="1" applyFont="1" applyFill="1" applyBorder="1" applyAlignment="1">
      <alignment horizontal="center"/>
    </xf>
    <xf numFmtId="0" fontId="0" fillId="28" borderId="9" xfId="0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2" fillId="28" borderId="10" xfId="1" applyNumberFormat="1" applyFont="1" applyFill="1" applyBorder="1" applyAlignment="1">
      <alignment vertical="center"/>
    </xf>
    <xf numFmtId="10" fontId="2" fillId="28" borderId="11" xfId="2" applyNumberFormat="1" applyFont="1" applyFill="1" applyBorder="1" applyAlignment="1">
      <alignment vertical="center"/>
    </xf>
    <xf numFmtId="10" fontId="2" fillId="29" borderId="32" xfId="0" applyNumberFormat="1" applyFont="1" applyFill="1" applyBorder="1"/>
    <xf numFmtId="10" fontId="2" fillId="2" borderId="33" xfId="0" applyNumberFormat="1" applyFont="1" applyFill="1" applyBorder="1"/>
    <xf numFmtId="0" fontId="37" fillId="29" borderId="14" xfId="0" applyFont="1" applyFill="1" applyBorder="1"/>
    <xf numFmtId="0" fontId="37" fillId="2" borderId="17" xfId="0" applyFont="1" applyFill="1" applyBorder="1" applyAlignment="1">
      <alignment horizontal="left"/>
    </xf>
    <xf numFmtId="164" fontId="0" fillId="0" borderId="0" xfId="0" applyNumberFormat="1"/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0" fontId="2" fillId="3" borderId="11" xfId="2" applyNumberFormat="1" applyFont="1" applyFill="1" applyBorder="1" applyAlignment="1">
      <alignment vertical="center"/>
    </xf>
    <xf numFmtId="9" fontId="4" fillId="30" borderId="5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0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7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TINS" xfId="28"/>
    <cellStyle name="B.A.R. Datenfelder" xfId="29"/>
    <cellStyle name="B.A.R. Eingabefelder" xfId="30"/>
    <cellStyle name="B.A.R. Hauptüberschrift" xfId="31"/>
    <cellStyle name="B.A.R. Infozeile" xfId="32"/>
    <cellStyle name="B.A.R. Methode" xfId="33"/>
    <cellStyle name="B.A.R. Spaltenueberschrift" xfId="34"/>
    <cellStyle name="B.A.R. Summenzeile" xfId="35"/>
    <cellStyle name="Bad" xfId="36"/>
    <cellStyle name="Calculation" xfId="37"/>
    <cellStyle name="Check Cell" xfId="38"/>
    <cellStyle name="Comma [0]_Mastro_Chart_of_Acct" xfId="39"/>
    <cellStyle name="Comma_Mastro_Chart_of_Acct" xfId="40"/>
    <cellStyle name="Currency [0]_Mastro_Chart_of_Acct" xfId="41"/>
    <cellStyle name="Currency_Mastro_Chart_of_Acct" xfId="42"/>
    <cellStyle name="Dezimal [0]_contoec1" xfId="43"/>
    <cellStyle name="Dezimal_Executive Report" xfId="44"/>
    <cellStyle name="Euro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yperlink" xfId="52"/>
    <cellStyle name="Input" xfId="53"/>
    <cellStyle name="Linked Cell" xfId="54"/>
    <cellStyle name="Migliaia (0)_~0059949" xfId="55"/>
    <cellStyle name="Milliers" xfId="1" builtinId="3"/>
    <cellStyle name="Milliers 2" xfId="75"/>
    <cellStyle name="Milliers 3" xfId="56"/>
    <cellStyle name="MPRO Standard" xfId="57"/>
    <cellStyle name="Neutral" xfId="58"/>
    <cellStyle name="Normal" xfId="0" builtinId="0"/>
    <cellStyle name="Normal 2" xfId="59"/>
    <cellStyle name="Normal 3" xfId="60"/>
    <cellStyle name="Normal 4" xfId="61"/>
    <cellStyle name="Normal 5" xfId="76"/>
    <cellStyle name="Normal 6" xfId="3"/>
    <cellStyle name="Normale_CE 1" xfId="62"/>
    <cellStyle name="Note" xfId="63"/>
    <cellStyle name="Output" xfId="64"/>
    <cellStyle name="PIMS" xfId="65"/>
    <cellStyle name="Pourcentage" xfId="2" builtinId="5"/>
    <cellStyle name="Pourcentage 2" xfId="66"/>
    <cellStyle name="Standaard_Cluster_Report_Nov03_extrapolation from oct03" xfId="67"/>
    <cellStyle name="Standard____Budget 2001" xfId="68"/>
    <cellStyle name="Title" xfId="69"/>
    <cellStyle name="Total 2" xfId="70"/>
    <cellStyle name="Valuta (0)_~0059949" xfId="71"/>
    <cellStyle name="Währung [0]_Executive Report" xfId="72"/>
    <cellStyle name="Währung_Executive Report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Evolution EBIT Adjusted ENI France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479491534146466"/>
          <c:y val="7.3460507390633992E-2"/>
          <c:w val="0.38176161803303998"/>
          <c:h val="0.834728503743595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Résultat 2020'!$B$3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2020'!$B$4:$B$13</c:f>
              <c:numCache>
                <c:formatCode>_-* #,##0\ _€_-;\-* #,##0\ _€_-;_-* "-"??\ _€_-;_-@_-</c:formatCode>
                <c:ptCount val="10"/>
                <c:pt idx="0">
                  <c:v>1013</c:v>
                </c:pt>
                <c:pt idx="1">
                  <c:v>1904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Résultat 2020'!$C$3</c:f>
              <c:strCache>
                <c:ptCount val="1"/>
                <c:pt idx="0">
                  <c:v>BO 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2020'!$C$4:$C$13</c:f>
              <c:numCache>
                <c:formatCode>_-* #,##0\ _€_-;\-* #,##0\ _€_-;_-* "-"??\ _€_-;_-@_-</c:formatCode>
                <c:ptCount val="10"/>
                <c:pt idx="0">
                  <c:v>1236</c:v>
                </c:pt>
                <c:pt idx="1">
                  <c:v>2254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Résultat 2020'!$D$3</c:f>
              <c:strCache>
                <c:ptCount val="1"/>
                <c:pt idx="0">
                  <c:v>2020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2020'!$D$4:$D$13</c:f>
              <c:numCache>
                <c:formatCode>_-* #,##0\ _€_-;\-* #,##0\ _€_-;_-* "-"??\ _€_-;_-@_-</c:formatCode>
                <c:ptCount val="10"/>
                <c:pt idx="0">
                  <c:v>2569</c:v>
                </c:pt>
                <c:pt idx="1">
                  <c:v>3452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44064"/>
        <c:axId val="229145600"/>
      </c:lineChart>
      <c:catAx>
        <c:axId val="2291440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229145600"/>
        <c:crossesAt val="0"/>
        <c:auto val="0"/>
        <c:lblAlgn val="ctr"/>
        <c:lblOffset val="100"/>
        <c:noMultiLvlLbl val="0"/>
      </c:catAx>
      <c:valAx>
        <c:axId val="229145600"/>
        <c:scaling>
          <c:orientation val="minMax"/>
          <c:max val="220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EBIT ADJUSTED (K€)</a:t>
                </a:r>
              </a:p>
            </c:rich>
          </c:tx>
          <c:layout>
            <c:manualLayout>
              <c:xMode val="edge"/>
              <c:yMode val="edge"/>
              <c:x val="6.5359477124183009E-3"/>
              <c:y val="0.4283338708099537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229144064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76200</xdr:rowOff>
    </xdr:from>
    <xdr:to>
      <xdr:col>8</xdr:col>
      <xdr:colOff>700087</xdr:colOff>
      <xdr:row>47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N18" sqref="N18"/>
    </sheetView>
  </sheetViews>
  <sheetFormatPr baseColWidth="10" defaultRowHeight="15" outlineLevelCol="1" x14ac:dyDescent="0.25"/>
  <cols>
    <col min="2" max="2" width="13.28515625" bestFit="1" customWidth="1"/>
    <col min="3" max="3" width="13.28515625" customWidth="1"/>
    <col min="6" max="7" width="13.28515625" bestFit="1" customWidth="1"/>
    <col min="9" max="9" width="60.85546875" bestFit="1" customWidth="1"/>
    <col min="12" max="13" width="11.42578125" customWidth="1" outlineLevel="1"/>
    <col min="14" max="14" width="23.140625" customWidth="1" outlineLevel="1"/>
    <col min="15" max="18" width="11.42578125" customWidth="1" outlineLevel="1"/>
  </cols>
  <sheetData>
    <row r="1" spans="1:18" ht="15.75" thickBot="1" x14ac:dyDescent="0.3">
      <c r="A1" s="7" t="s">
        <v>0</v>
      </c>
    </row>
    <row r="2" spans="1:18" ht="15.75" thickBot="1" x14ac:dyDescent="0.3">
      <c r="O2" s="14" t="s">
        <v>8</v>
      </c>
      <c r="P2" s="13" t="s">
        <v>9</v>
      </c>
      <c r="Q2" s="13" t="s">
        <v>11</v>
      </c>
      <c r="R2" s="12" t="s">
        <v>16</v>
      </c>
    </row>
    <row r="3" spans="1:18" ht="15.75" x14ac:dyDescent="0.25">
      <c r="A3" s="1"/>
      <c r="B3" s="2"/>
      <c r="C3" s="47" t="s">
        <v>1</v>
      </c>
      <c r="D3" s="48"/>
      <c r="E3" s="48"/>
      <c r="F3" s="48"/>
      <c r="G3" s="49"/>
      <c r="N3" s="8" t="s">
        <v>10</v>
      </c>
      <c r="O3" s="20">
        <v>-2</v>
      </c>
      <c r="P3" s="21">
        <v>21</v>
      </c>
      <c r="Q3" s="21">
        <f t="shared" ref="Q3" si="0">O3-P3</f>
        <v>-23</v>
      </c>
      <c r="R3" s="22">
        <f>1+Q3/P3</f>
        <v>-9.5238095238095344E-2</v>
      </c>
    </row>
    <row r="4" spans="1:18" ht="16.5" thickBot="1" x14ac:dyDescent="0.3">
      <c r="A4" s="1"/>
      <c r="B4" s="2"/>
      <c r="C4" s="3" t="s">
        <v>34</v>
      </c>
      <c r="D4" s="3" t="s">
        <v>2</v>
      </c>
      <c r="E4" s="3" t="s">
        <v>3</v>
      </c>
      <c r="F4" s="3" t="s">
        <v>4</v>
      </c>
      <c r="G4" s="3" t="s">
        <v>5</v>
      </c>
      <c r="N4" s="9" t="s">
        <v>0</v>
      </c>
      <c r="O4" s="20">
        <v>664</v>
      </c>
      <c r="P4" s="21">
        <v>75</v>
      </c>
      <c r="Q4" s="21">
        <f>O4-P4</f>
        <v>589</v>
      </c>
      <c r="R4" s="22">
        <f>1+Q4/P4</f>
        <v>8.8533333333333335</v>
      </c>
    </row>
    <row r="5" spans="1:18" ht="16.5" thickBot="1" x14ac:dyDescent="0.3">
      <c r="A5" s="50" t="s">
        <v>15</v>
      </c>
      <c r="B5" s="3" t="s">
        <v>34</v>
      </c>
      <c r="C5" s="4">
        <v>-1</v>
      </c>
      <c r="D5" s="4">
        <v>-1</v>
      </c>
      <c r="E5" s="4">
        <v>-1</v>
      </c>
      <c r="F5" s="4">
        <v>-1</v>
      </c>
      <c r="G5" s="4">
        <v>-1</v>
      </c>
      <c r="N5" s="8" t="s">
        <v>12</v>
      </c>
      <c r="O5" s="17">
        <v>15</v>
      </c>
      <c r="P5" s="18">
        <v>81</v>
      </c>
      <c r="Q5" s="18">
        <f t="shared" ref="Q5:Q7" si="1">O5-P5</f>
        <v>-66</v>
      </c>
      <c r="R5" s="19">
        <f t="shared" ref="R5:R6" si="2">1+Q5/P5</f>
        <v>0.18518518518518523</v>
      </c>
    </row>
    <row r="6" spans="1:18" ht="15.75" customHeight="1" thickBot="1" x14ac:dyDescent="0.3">
      <c r="A6" s="51"/>
      <c r="B6" s="3" t="s">
        <v>2</v>
      </c>
      <c r="C6" s="4">
        <v>-1</v>
      </c>
      <c r="D6" s="4">
        <v>-1</v>
      </c>
      <c r="E6" s="4">
        <v>-1</v>
      </c>
      <c r="F6" s="5">
        <v>-0.15</v>
      </c>
      <c r="G6" s="5">
        <v>-0.1</v>
      </c>
      <c r="I6" s="28" t="s">
        <v>31</v>
      </c>
      <c r="J6" s="26">
        <f>R7</f>
        <v>2.48</v>
      </c>
      <c r="N6" s="11" t="s">
        <v>13</v>
      </c>
      <c r="O6" s="20">
        <v>129</v>
      </c>
      <c r="P6" s="21">
        <v>148</v>
      </c>
      <c r="Q6" s="21">
        <f t="shared" si="1"/>
        <v>-19</v>
      </c>
      <c r="R6" s="22">
        <f t="shared" si="2"/>
        <v>0.8716216216216216</v>
      </c>
    </row>
    <row r="7" spans="1:18" ht="16.5" thickBot="1" x14ac:dyDescent="0.3">
      <c r="A7" s="51"/>
      <c r="B7" s="3" t="s">
        <v>3</v>
      </c>
      <c r="C7" s="4">
        <v>-1</v>
      </c>
      <c r="D7" s="5">
        <v>-0.2</v>
      </c>
      <c r="E7" s="4">
        <v>-0.15</v>
      </c>
      <c r="F7" s="5">
        <v>-0.1</v>
      </c>
      <c r="G7" s="5">
        <v>-0.05</v>
      </c>
      <c r="I7" s="29" t="s">
        <v>32</v>
      </c>
      <c r="J7" s="27">
        <f>R4</f>
        <v>8.8533333333333335</v>
      </c>
      <c r="N7" s="6" t="s">
        <v>14</v>
      </c>
      <c r="O7" s="31">
        <f>SUM(O3:O6)</f>
        <v>806</v>
      </c>
      <c r="P7" s="32">
        <f>SUM(P3:P6)</f>
        <v>325</v>
      </c>
      <c r="Q7" s="33">
        <f t="shared" si="1"/>
        <v>481</v>
      </c>
      <c r="R7" s="34">
        <f>1+Q7/P7</f>
        <v>2.48</v>
      </c>
    </row>
    <row r="8" spans="1:18" ht="16.5" thickBot="1" x14ac:dyDescent="0.3">
      <c r="A8" s="51"/>
      <c r="B8" s="3" t="s">
        <v>4</v>
      </c>
      <c r="C8" s="4">
        <v>-1</v>
      </c>
      <c r="D8" s="4">
        <v>-0.15</v>
      </c>
      <c r="E8" s="5">
        <v>-0.1</v>
      </c>
      <c r="F8" s="5">
        <v>0</v>
      </c>
      <c r="G8" s="5">
        <v>0.1</v>
      </c>
      <c r="O8" s="23"/>
      <c r="P8" s="23"/>
      <c r="Q8" s="23"/>
      <c r="R8" s="23"/>
    </row>
    <row r="9" spans="1:18" ht="30.75" thickBot="1" x14ac:dyDescent="0.3">
      <c r="A9" s="52"/>
      <c r="B9" s="3" t="s">
        <v>5</v>
      </c>
      <c r="C9" s="4">
        <v>-1</v>
      </c>
      <c r="D9" s="4">
        <v>-0.1</v>
      </c>
      <c r="E9" s="5">
        <v>-0.05</v>
      </c>
      <c r="F9" s="5">
        <v>0.1</v>
      </c>
      <c r="G9" s="15">
        <v>0.15</v>
      </c>
      <c r="N9" s="16" t="s">
        <v>28</v>
      </c>
      <c r="O9" s="24">
        <f>O4+O5+O6</f>
        <v>808</v>
      </c>
      <c r="P9" s="24">
        <f>P4+P5+P6</f>
        <v>304</v>
      </c>
      <c r="Q9" s="24">
        <f>Q4+Q5+Q6</f>
        <v>504</v>
      </c>
      <c r="R9" s="25">
        <f>1+Q9/P9</f>
        <v>2.6578947368421053</v>
      </c>
    </row>
    <row r="10" spans="1:18" x14ac:dyDescent="0.25">
      <c r="P10" s="30"/>
    </row>
    <row r="11" spans="1:18" x14ac:dyDescent="0.25">
      <c r="A11" s="7" t="s">
        <v>12</v>
      </c>
    </row>
    <row r="13" spans="1:18" ht="15.75" x14ac:dyDescent="0.25">
      <c r="A13" s="1"/>
      <c r="B13" s="2"/>
      <c r="C13" s="47" t="s">
        <v>1</v>
      </c>
      <c r="D13" s="48"/>
      <c r="E13" s="48"/>
      <c r="F13" s="48"/>
      <c r="G13" s="49"/>
    </row>
    <row r="14" spans="1:18" ht="15.75" x14ac:dyDescent="0.25">
      <c r="A14" s="1"/>
      <c r="B14" s="2"/>
      <c r="C14" s="3" t="s">
        <v>34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18" ht="16.5" thickBot="1" x14ac:dyDescent="0.3">
      <c r="A15" s="50" t="s">
        <v>37</v>
      </c>
      <c r="B15" s="3" t="s">
        <v>34</v>
      </c>
      <c r="C15" s="4">
        <v>-1</v>
      </c>
      <c r="D15" s="4">
        <v>-1</v>
      </c>
      <c r="E15" s="4">
        <v>-1</v>
      </c>
      <c r="F15" s="4">
        <v>-1</v>
      </c>
      <c r="G15" s="15">
        <v>-1</v>
      </c>
    </row>
    <row r="16" spans="1:18" ht="15.75" customHeight="1" x14ac:dyDescent="0.25">
      <c r="A16" s="51"/>
      <c r="B16" s="3" t="s">
        <v>2</v>
      </c>
      <c r="C16" s="4">
        <v>-1</v>
      </c>
      <c r="D16" s="4">
        <v>-1</v>
      </c>
      <c r="E16" s="4">
        <v>-1</v>
      </c>
      <c r="F16" s="5">
        <v>-0.15</v>
      </c>
      <c r="G16" s="4">
        <v>-0.1</v>
      </c>
      <c r="I16" s="28" t="s">
        <v>31</v>
      </c>
      <c r="J16" s="26">
        <f>R7</f>
        <v>2.48</v>
      </c>
    </row>
    <row r="17" spans="1:16" ht="16.5" thickBot="1" x14ac:dyDescent="0.3">
      <c r="A17" s="51"/>
      <c r="B17" s="3" t="s">
        <v>3</v>
      </c>
      <c r="C17" s="4">
        <v>-1</v>
      </c>
      <c r="D17" s="5">
        <v>-0.2</v>
      </c>
      <c r="E17" s="5">
        <v>-0.15</v>
      </c>
      <c r="F17" s="5">
        <v>-0.1</v>
      </c>
      <c r="G17" s="4">
        <v>-0.05</v>
      </c>
      <c r="I17" s="29" t="s">
        <v>38</v>
      </c>
      <c r="J17" s="27">
        <f>+R5</f>
        <v>0.18518518518518523</v>
      </c>
    </row>
    <row r="18" spans="1:16" ht="15.75" x14ac:dyDescent="0.25">
      <c r="A18" s="51"/>
      <c r="B18" s="3" t="s">
        <v>4</v>
      </c>
      <c r="C18" s="4">
        <v>-1</v>
      </c>
      <c r="D18" s="5">
        <v>-0.15</v>
      </c>
      <c r="E18" s="5">
        <v>-0.1</v>
      </c>
      <c r="F18" s="5">
        <v>0</v>
      </c>
      <c r="G18" s="4">
        <v>0.1</v>
      </c>
    </row>
    <row r="19" spans="1:16" ht="15.75" x14ac:dyDescent="0.25">
      <c r="A19" s="52"/>
      <c r="B19" s="3" t="s">
        <v>5</v>
      </c>
      <c r="C19" s="4">
        <v>-1</v>
      </c>
      <c r="D19" s="5">
        <v>-0.1</v>
      </c>
      <c r="E19" s="5">
        <v>-0.05</v>
      </c>
      <c r="F19" s="5">
        <v>0.1</v>
      </c>
      <c r="G19" s="35">
        <v>0.15</v>
      </c>
    </row>
    <row r="21" spans="1:16" x14ac:dyDescent="0.25">
      <c r="P21" s="30"/>
    </row>
    <row r="22" spans="1:16" x14ac:dyDescent="0.25">
      <c r="A22" s="7" t="s">
        <v>35</v>
      </c>
    </row>
    <row r="24" spans="1:16" ht="15.75" x14ac:dyDescent="0.25">
      <c r="A24" s="1"/>
      <c r="B24" s="2"/>
      <c r="C24" s="47" t="s">
        <v>1</v>
      </c>
      <c r="D24" s="48"/>
      <c r="E24" s="48"/>
      <c r="F24" s="48"/>
      <c r="G24" s="49"/>
    </row>
    <row r="25" spans="1:16" ht="15.75" x14ac:dyDescent="0.25">
      <c r="A25" s="1"/>
      <c r="B25" s="2"/>
      <c r="C25" s="3" t="s">
        <v>34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16" ht="16.5" thickBot="1" x14ac:dyDescent="0.3">
      <c r="A26" s="50" t="s">
        <v>36</v>
      </c>
      <c r="B26" s="3" t="s">
        <v>34</v>
      </c>
      <c r="C26" s="4">
        <v>-1</v>
      </c>
      <c r="D26" s="4">
        <v>-1</v>
      </c>
      <c r="E26" s="4">
        <v>-1</v>
      </c>
      <c r="F26" s="4">
        <v>-1</v>
      </c>
      <c r="G26" s="4">
        <v>-1</v>
      </c>
    </row>
    <row r="27" spans="1:16" ht="15.75" customHeight="1" x14ac:dyDescent="0.25">
      <c r="A27" s="51"/>
      <c r="B27" s="3" t="s">
        <v>2</v>
      </c>
      <c r="C27" s="4">
        <v>-1</v>
      </c>
      <c r="D27" s="4">
        <v>-1</v>
      </c>
      <c r="E27" s="4">
        <v>-1</v>
      </c>
      <c r="F27" s="5">
        <v>-0.15</v>
      </c>
      <c r="G27" s="4">
        <v>-0.1</v>
      </c>
      <c r="I27" s="28" t="s">
        <v>31</v>
      </c>
      <c r="J27" s="26">
        <f>+R7</f>
        <v>2.48</v>
      </c>
    </row>
    <row r="28" spans="1:16" ht="16.5" thickBot="1" x14ac:dyDescent="0.3">
      <c r="A28" s="51"/>
      <c r="B28" s="3" t="s">
        <v>3</v>
      </c>
      <c r="C28" s="4">
        <v>-1</v>
      </c>
      <c r="D28" s="5">
        <v>-0.2</v>
      </c>
      <c r="E28" s="5">
        <v>-0.15</v>
      </c>
      <c r="F28" s="5">
        <v>-0.1</v>
      </c>
      <c r="G28" s="15">
        <v>-0.05</v>
      </c>
      <c r="I28" s="29" t="s">
        <v>39</v>
      </c>
      <c r="J28" s="27">
        <f>+R6</f>
        <v>0.8716216216216216</v>
      </c>
    </row>
    <row r="29" spans="1:16" ht="15.75" x14ac:dyDescent="0.25">
      <c r="A29" s="51"/>
      <c r="B29" s="3" t="s">
        <v>4</v>
      </c>
      <c r="C29" s="4">
        <v>-1</v>
      </c>
      <c r="D29" s="5">
        <v>-0.15</v>
      </c>
      <c r="E29" s="5">
        <v>-0.1</v>
      </c>
      <c r="F29" s="5">
        <v>0</v>
      </c>
      <c r="G29" s="4">
        <v>0.1</v>
      </c>
    </row>
    <row r="30" spans="1:16" ht="15.75" x14ac:dyDescent="0.25">
      <c r="A30" s="52"/>
      <c r="B30" s="3" t="s">
        <v>5</v>
      </c>
      <c r="C30" s="4">
        <v>-1</v>
      </c>
      <c r="D30" s="5">
        <v>-0.1</v>
      </c>
      <c r="E30" s="5">
        <v>-0.05</v>
      </c>
      <c r="F30" s="5">
        <v>0.1</v>
      </c>
      <c r="G30" s="5">
        <v>0.15</v>
      </c>
    </row>
    <row r="33" spans="1:10" x14ac:dyDescent="0.25">
      <c r="A33" s="7" t="s">
        <v>7</v>
      </c>
    </row>
    <row r="34" spans="1:10" ht="15.75" x14ac:dyDescent="0.25">
      <c r="A34" s="1"/>
      <c r="B34" s="2"/>
      <c r="C34" s="47" t="s">
        <v>1</v>
      </c>
      <c r="D34" s="48"/>
      <c r="E34" s="48"/>
      <c r="F34" s="48"/>
      <c r="G34" s="49"/>
    </row>
    <row r="35" spans="1:10" ht="15.75" x14ac:dyDescent="0.25">
      <c r="A35" s="1"/>
      <c r="B35" s="2"/>
      <c r="C35" s="3" t="s">
        <v>34</v>
      </c>
      <c r="D35" s="3" t="s">
        <v>2</v>
      </c>
      <c r="E35" s="3" t="s">
        <v>3</v>
      </c>
      <c r="F35" s="3" t="s">
        <v>4</v>
      </c>
      <c r="G35" s="3" t="s">
        <v>5</v>
      </c>
    </row>
    <row r="36" spans="1:10" ht="16.5" thickBot="1" x14ac:dyDescent="0.3">
      <c r="A36" s="50" t="s">
        <v>6</v>
      </c>
      <c r="B36" s="3" t="s">
        <v>34</v>
      </c>
      <c r="C36" s="4">
        <v>-1</v>
      </c>
      <c r="D36" s="4">
        <v>-1</v>
      </c>
      <c r="E36" s="4">
        <v>-1</v>
      </c>
      <c r="F36" s="4">
        <v>-1</v>
      </c>
      <c r="G36" s="4">
        <v>-1</v>
      </c>
    </row>
    <row r="37" spans="1:10" ht="15.75" customHeight="1" x14ac:dyDescent="0.25">
      <c r="A37" s="51"/>
      <c r="B37" s="3" t="s">
        <v>2</v>
      </c>
      <c r="C37" s="4">
        <v>-1</v>
      </c>
      <c r="D37" s="4">
        <v>-1</v>
      </c>
      <c r="E37" s="4">
        <v>-1</v>
      </c>
      <c r="F37" s="5">
        <v>-0.15</v>
      </c>
      <c r="G37" s="5">
        <v>-0.1</v>
      </c>
      <c r="I37" s="28" t="s">
        <v>31</v>
      </c>
      <c r="J37" s="26">
        <f>R7</f>
        <v>2.48</v>
      </c>
    </row>
    <row r="38" spans="1:10" ht="16.5" thickBot="1" x14ac:dyDescent="0.3">
      <c r="A38" s="51"/>
      <c r="B38" s="3" t="s">
        <v>3</v>
      </c>
      <c r="C38" s="4">
        <v>-1</v>
      </c>
      <c r="D38" s="4">
        <v>-0.2</v>
      </c>
      <c r="E38" s="5">
        <v>-0.15</v>
      </c>
      <c r="F38" s="5">
        <v>-0.1</v>
      </c>
      <c r="G38" s="5">
        <v>-0.05</v>
      </c>
      <c r="I38" s="29" t="s">
        <v>33</v>
      </c>
      <c r="J38" s="27">
        <f>R9</f>
        <v>2.6578947368421053</v>
      </c>
    </row>
    <row r="39" spans="1:10" ht="15.75" x14ac:dyDescent="0.25">
      <c r="A39" s="51"/>
      <c r="B39" s="3" t="s">
        <v>4</v>
      </c>
      <c r="C39" s="4">
        <v>-1</v>
      </c>
      <c r="D39" s="4">
        <v>-0.15</v>
      </c>
      <c r="E39" s="5">
        <v>-0.1</v>
      </c>
      <c r="F39" s="5">
        <v>0</v>
      </c>
      <c r="G39" s="4">
        <v>0.1</v>
      </c>
    </row>
    <row r="40" spans="1:10" ht="15.75" x14ac:dyDescent="0.25">
      <c r="A40" s="52"/>
      <c r="B40" s="3" t="s">
        <v>5</v>
      </c>
      <c r="C40" s="4">
        <v>-1</v>
      </c>
      <c r="D40" s="4">
        <v>-0.1</v>
      </c>
      <c r="E40" s="5">
        <v>-0.05</v>
      </c>
      <c r="F40" s="5">
        <v>0.1</v>
      </c>
      <c r="G40" s="15">
        <v>0.15</v>
      </c>
    </row>
  </sheetData>
  <mergeCells count="8">
    <mergeCell ref="C3:G3"/>
    <mergeCell ref="C13:G13"/>
    <mergeCell ref="C34:G34"/>
    <mergeCell ref="A36:A40"/>
    <mergeCell ref="A15:A19"/>
    <mergeCell ref="A5:A9"/>
    <mergeCell ref="C24:G24"/>
    <mergeCell ref="A26:A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30" sqref="A30"/>
    </sheetView>
  </sheetViews>
  <sheetFormatPr baseColWidth="10" defaultRowHeight="15" outlineLevelCol="1" x14ac:dyDescent="0.25"/>
  <cols>
    <col min="1" max="1" width="15.85546875" bestFit="1" customWidth="1"/>
    <col min="2" max="2" width="13.85546875" customWidth="1"/>
    <col min="3" max="3" width="13.42578125" customWidth="1"/>
    <col min="4" max="4" width="12.42578125" customWidth="1"/>
    <col min="5" max="5" width="13.140625" customWidth="1"/>
    <col min="7" max="7" width="11.85546875" bestFit="1" customWidth="1"/>
    <col min="17" max="26" width="11.42578125" customWidth="1"/>
    <col min="27" max="27" width="11.85546875" bestFit="1" customWidth="1"/>
    <col min="28" max="28" width="11.42578125" customWidth="1"/>
    <col min="29" max="29" width="13.140625" customWidth="1"/>
    <col min="30" max="33" width="11.42578125" customWidth="1"/>
    <col min="34" max="34" width="12.85546875" customWidth="1"/>
    <col min="35" max="41" width="11.42578125" customWidth="1"/>
    <col min="42" max="44" width="11.85546875" customWidth="1"/>
    <col min="45" max="46" width="11.42578125" customWidth="1"/>
    <col min="47" max="49" width="11.85546875" bestFit="1" customWidth="1" outlineLevel="1"/>
    <col min="50" max="51" width="11.42578125" customWidth="1" outlineLevel="1"/>
  </cols>
  <sheetData>
    <row r="1" spans="1:53" ht="15.75" thickBot="1" x14ac:dyDescent="0.3">
      <c r="AA1" s="36"/>
    </row>
    <row r="2" spans="1:53" ht="15.75" thickBot="1" x14ac:dyDescent="0.3">
      <c r="B2" s="53" t="s">
        <v>27</v>
      </c>
      <c r="C2" s="54"/>
      <c r="D2" s="55"/>
      <c r="E2" s="53" t="s">
        <v>0</v>
      </c>
      <c r="F2" s="54"/>
      <c r="G2" s="55"/>
      <c r="H2" s="53" t="s">
        <v>12</v>
      </c>
      <c r="I2" s="54"/>
      <c r="J2" s="55"/>
      <c r="K2" s="53" t="s">
        <v>25</v>
      </c>
      <c r="L2" s="54"/>
      <c r="M2" s="55"/>
    </row>
    <row r="3" spans="1:53" ht="15.75" thickBot="1" x14ac:dyDescent="0.3">
      <c r="B3" s="14">
        <v>2019</v>
      </c>
      <c r="C3" s="13" t="s">
        <v>26</v>
      </c>
      <c r="D3" s="12">
        <v>2020</v>
      </c>
      <c r="E3" s="14">
        <v>2019</v>
      </c>
      <c r="F3" s="13" t="s">
        <v>26</v>
      </c>
      <c r="G3" s="12">
        <v>2020</v>
      </c>
      <c r="H3" s="14">
        <v>2019</v>
      </c>
      <c r="I3" s="13" t="s">
        <v>26</v>
      </c>
      <c r="J3" s="12">
        <v>2020</v>
      </c>
      <c r="K3" s="14">
        <v>2019</v>
      </c>
      <c r="L3" s="13" t="s">
        <v>26</v>
      </c>
      <c r="M3" s="12">
        <v>2020</v>
      </c>
    </row>
    <row r="4" spans="1:53" x14ac:dyDescent="0.25">
      <c r="A4" s="8" t="s">
        <v>29</v>
      </c>
      <c r="B4" s="37">
        <v>1013</v>
      </c>
      <c r="C4" s="38">
        <v>1236</v>
      </c>
      <c r="D4" s="39">
        <v>2569</v>
      </c>
      <c r="E4" s="37">
        <v>1191</v>
      </c>
      <c r="F4" s="38">
        <v>1079</v>
      </c>
      <c r="G4" s="39">
        <v>1872</v>
      </c>
      <c r="H4" s="37">
        <v>-239</v>
      </c>
      <c r="I4" s="38">
        <v>28</v>
      </c>
      <c r="J4" s="39">
        <v>640</v>
      </c>
      <c r="K4" s="37">
        <v>147</v>
      </c>
      <c r="L4" s="38">
        <v>124</v>
      </c>
      <c r="M4" s="39">
        <v>161</v>
      </c>
    </row>
    <row r="5" spans="1:53" x14ac:dyDescent="0.25">
      <c r="A5" s="9" t="s">
        <v>17</v>
      </c>
      <c r="B5" s="40">
        <v>1904</v>
      </c>
      <c r="C5" s="41">
        <v>2254</v>
      </c>
      <c r="D5" s="42">
        <v>3452</v>
      </c>
      <c r="E5" s="40">
        <v>1865</v>
      </c>
      <c r="F5" s="41">
        <v>1843</v>
      </c>
      <c r="G5" s="42">
        <v>1768</v>
      </c>
      <c r="H5" s="40">
        <v>-127</v>
      </c>
      <c r="I5" s="41">
        <v>187</v>
      </c>
      <c r="J5" s="42">
        <v>1651</v>
      </c>
      <c r="K5" s="40">
        <v>203</v>
      </c>
      <c r="L5" s="41">
        <v>218</v>
      </c>
      <c r="M5" s="42">
        <v>223</v>
      </c>
    </row>
    <row r="6" spans="1:53" x14ac:dyDescent="0.25">
      <c r="A6" s="9" t="s">
        <v>18</v>
      </c>
      <c r="B6" s="40"/>
      <c r="C6" s="41"/>
      <c r="D6" s="42"/>
      <c r="E6" s="40"/>
      <c r="F6" s="41"/>
      <c r="G6" s="42"/>
      <c r="H6" s="40"/>
      <c r="I6" s="41"/>
      <c r="J6" s="42"/>
      <c r="K6" s="40"/>
      <c r="L6" s="41"/>
      <c r="M6" s="42"/>
    </row>
    <row r="7" spans="1:53" x14ac:dyDescent="0.25">
      <c r="A7" s="9" t="s">
        <v>19</v>
      </c>
      <c r="B7" s="40"/>
      <c r="C7" s="41"/>
      <c r="D7" s="42"/>
      <c r="E7" s="40"/>
      <c r="F7" s="41"/>
      <c r="G7" s="42"/>
      <c r="H7" s="40"/>
      <c r="I7" s="41"/>
      <c r="J7" s="42"/>
      <c r="K7" s="40"/>
      <c r="L7" s="41"/>
      <c r="M7" s="42"/>
      <c r="O7" s="46"/>
      <c r="P7" s="30"/>
    </row>
    <row r="8" spans="1:53" s="10" customFormat="1" ht="15.75" customHeight="1" x14ac:dyDescent="0.25">
      <c r="A8" s="9" t="s">
        <v>20</v>
      </c>
      <c r="B8" s="40"/>
      <c r="C8" s="41"/>
      <c r="D8" s="42"/>
      <c r="E8" s="40"/>
      <c r="F8" s="41"/>
      <c r="G8" s="42"/>
      <c r="H8" s="40"/>
      <c r="I8" s="41"/>
      <c r="J8" s="42"/>
      <c r="K8" s="40"/>
      <c r="L8" s="41"/>
      <c r="M8" s="4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x14ac:dyDescent="0.25">
      <c r="A9" s="9" t="s">
        <v>30</v>
      </c>
      <c r="B9" s="40"/>
      <c r="C9" s="41"/>
      <c r="D9" s="42"/>
      <c r="E9" s="40"/>
      <c r="F9" s="41"/>
      <c r="G9" s="42"/>
      <c r="H9" s="40"/>
      <c r="I9" s="41"/>
      <c r="J9" s="42"/>
      <c r="K9" s="40"/>
      <c r="L9" s="41"/>
      <c r="M9" s="42"/>
    </row>
    <row r="10" spans="1:53" x14ac:dyDescent="0.25">
      <c r="A10" s="9" t="s">
        <v>21</v>
      </c>
      <c r="B10" s="40"/>
      <c r="C10" s="41"/>
      <c r="D10" s="42"/>
      <c r="E10" s="40"/>
      <c r="F10" s="41"/>
      <c r="G10" s="42"/>
      <c r="H10" s="40"/>
      <c r="I10" s="41"/>
      <c r="J10" s="42"/>
      <c r="K10" s="40"/>
      <c r="L10" s="41"/>
      <c r="M10" s="42"/>
    </row>
    <row r="11" spans="1:53" x14ac:dyDescent="0.25">
      <c r="A11" s="9" t="s">
        <v>22</v>
      </c>
      <c r="B11" s="40"/>
      <c r="C11" s="41"/>
      <c r="D11" s="42"/>
      <c r="E11" s="40"/>
      <c r="F11" s="41"/>
      <c r="G11" s="42"/>
      <c r="H11" s="40"/>
      <c r="I11" s="41"/>
      <c r="J11" s="42"/>
      <c r="K11" s="40"/>
      <c r="L11" s="41"/>
      <c r="M11" s="42"/>
    </row>
    <row r="12" spans="1:53" x14ac:dyDescent="0.25">
      <c r="A12" s="9" t="s">
        <v>23</v>
      </c>
      <c r="B12" s="40"/>
      <c r="C12" s="41"/>
      <c r="D12" s="41"/>
      <c r="E12" s="40"/>
      <c r="F12" s="41"/>
      <c r="G12" s="42"/>
      <c r="H12" s="40"/>
      <c r="I12" s="41"/>
      <c r="J12" s="42"/>
      <c r="K12" s="40"/>
      <c r="L12" s="41"/>
      <c r="M12" s="42"/>
    </row>
    <row r="13" spans="1:53" ht="15.75" thickBot="1" x14ac:dyDescent="0.3">
      <c r="A13" s="11" t="s">
        <v>24</v>
      </c>
      <c r="B13" s="43"/>
      <c r="C13" s="44"/>
      <c r="D13" s="45"/>
      <c r="E13" s="43"/>
      <c r="F13" s="44"/>
      <c r="G13" s="45"/>
      <c r="H13" s="43"/>
      <c r="I13" s="44"/>
      <c r="J13" s="45"/>
      <c r="K13" s="43"/>
      <c r="L13" s="44"/>
      <c r="M13" s="45"/>
    </row>
  </sheetData>
  <mergeCells count="4"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</vt:lpstr>
      <vt:lpstr>Evolution Résultat 2020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CARTOUX</dc:creator>
  <cp:lastModifiedBy>LOUBAT Antoine</cp:lastModifiedBy>
  <cp:lastPrinted>2015-01-15T08:30:23Z</cp:lastPrinted>
  <dcterms:created xsi:type="dcterms:W3CDTF">2014-10-16T08:17:15Z</dcterms:created>
  <dcterms:modified xsi:type="dcterms:W3CDTF">2020-04-20T08:49:26Z</dcterms:modified>
</cp:coreProperties>
</file>